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ratios-6.2L Diesel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<sst xmlns="http://schemas.openxmlformats.org/spreadsheetml/2006/main" count="25" uniqueCount="11">
  <si>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mph</t>
  </si>
  <si>
    <t>tach</t>
  </si>
  <si>
    <t>Tires:</t>
  </si>
  <si>
    <t>Gears:</t>
  </si>
  <si>
    <t>31's/0d</t>
  </si>
  <si>
    <t>235's w/OD</t>
  </si>
  <si>
    <t>31" tires</t>
  </si>
  <si>
    <t>235's</t>
  </si>
  <si>
    <t>4.10 gears -  proposed (d44)</t>
  </si>
  <si>
    <t>3.31 gears - OMEGA current</t>
  </si>
  <si>
    <t>700R4 has a .70 OD - powerband on 6.2L Diesel is 1,800 - 2,800 rpm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</si>
</sst>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Helv"/>
      <family val="0"/>
    </font>
    <font>
      <b/>
      <i/>
      <sz val="9"/>
      <name val="Helv"/>
      <family val="0"/>
    </font>
    <font>
      <i/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2" borderId="0" xfId="21" applyNumberFormat="1" applyFill="1" applyBorder="1">
      <alignment/>
      <protection/>
    </xf>
    <xf numFmtId="0" fontId="1" fillId="0" borderId="1" xfId="21" applyNumberFormat="1" applyBorder="1">
      <alignment/>
      <protection/>
    </xf>
    <xf numFmtId="2" fontId="1" fillId="0" borderId="0" xfId="21" applyNumberFormat="1" applyFill="1" applyBorder="1">
      <alignment/>
      <protection/>
    </xf>
    <xf numFmtId="2" fontId="1" fillId="3" borderId="2" xfId="21" applyNumberFormat="1" applyFill="1" applyBorder="1">
      <alignment/>
      <protection/>
    </xf>
    <xf numFmtId="0" fontId="1" fillId="0" borderId="3" xfId="21" applyNumberFormat="1" applyBorder="1">
      <alignment/>
      <protection/>
    </xf>
    <xf numFmtId="2" fontId="1" fillId="4" borderId="4" xfId="21" applyNumberFormat="1" applyFill="1" applyBorder="1">
      <alignment/>
      <protection/>
    </xf>
    <xf numFmtId="2" fontId="1" fillId="4" borderId="5" xfId="21" applyNumberFormat="1" applyFill="1" applyBorder="1">
      <alignment/>
      <protection/>
    </xf>
    <xf numFmtId="0" fontId="1" fillId="4" borderId="6" xfId="21" applyNumberFormat="1" applyFill="1" applyBorder="1">
      <alignment/>
      <protection/>
    </xf>
    <xf numFmtId="0" fontId="1" fillId="4" borderId="7" xfId="21" applyNumberFormat="1" applyFill="1" applyBorder="1">
      <alignment/>
      <protection/>
    </xf>
    <xf numFmtId="2" fontId="1" fillId="4" borderId="2" xfId="21" applyNumberFormat="1" applyFill="1" applyBorder="1">
      <alignment/>
      <protection/>
    </xf>
    <xf numFmtId="2" fontId="1" fillId="4" borderId="0" xfId="21" applyNumberFormat="1" applyFill="1" applyBorder="1">
      <alignment/>
      <protection/>
    </xf>
    <xf numFmtId="0" fontId="1" fillId="4" borderId="1" xfId="21" applyNumberFormat="1" applyFill="1" applyBorder="1">
      <alignment/>
      <protection/>
    </xf>
    <xf numFmtId="0" fontId="1" fillId="4" borderId="3" xfId="21" applyNumberFormat="1" applyFill="1" applyBorder="1">
      <alignment/>
      <protection/>
    </xf>
    <xf numFmtId="2" fontId="1" fillId="4" borderId="8" xfId="21" applyNumberFormat="1" applyFill="1" applyBorder="1">
      <alignment/>
      <protection/>
    </xf>
    <xf numFmtId="2" fontId="1" fillId="4" borderId="9" xfId="21" applyNumberFormat="1" applyFill="1" applyBorder="1">
      <alignment/>
      <protection/>
    </xf>
    <xf numFmtId="0" fontId="1" fillId="4" borderId="10" xfId="21" applyNumberFormat="1" applyFill="1" applyBorder="1">
      <alignment/>
      <protection/>
    </xf>
    <xf numFmtId="0" fontId="1" fillId="4" borderId="11" xfId="21" applyNumberFormat="1" applyFill="1" applyBorder="1">
      <alignment/>
      <protection/>
    </xf>
    <xf numFmtId="2" fontId="1" fillId="3" borderId="0" xfId="21" applyNumberFormat="1" applyFill="1" applyBorder="1">
      <alignment/>
      <protection/>
    </xf>
    <xf numFmtId="2" fontId="2" fillId="2" borderId="12" xfId="21" applyNumberFormat="1" applyFont="1" applyFill="1" applyBorder="1">
      <alignment/>
      <protection/>
    </xf>
    <xf numFmtId="0" fontId="1" fillId="1" borderId="13" xfId="21" applyNumberFormat="1" applyFill="1" applyBorder="1">
      <alignment/>
      <protection/>
    </xf>
    <xf numFmtId="2" fontId="1" fillId="0" borderId="14" xfId="21" applyNumberFormat="1" applyFill="1" applyBorder="1">
      <alignment/>
      <protection/>
    </xf>
    <xf numFmtId="2" fontId="1" fillId="3" borderId="15" xfId="21" applyNumberFormat="1" applyFill="1" applyBorder="1">
      <alignment/>
      <protection/>
    </xf>
    <xf numFmtId="2" fontId="1" fillId="3" borderId="16" xfId="21" applyNumberFormat="1" applyFill="1" applyBorder="1">
      <alignment/>
      <protection/>
    </xf>
    <xf numFmtId="0" fontId="1" fillId="1" borderId="17" xfId="21" applyNumberFormat="1" applyFill="1" applyBorder="1">
      <alignment/>
      <protection/>
    </xf>
    <xf numFmtId="2" fontId="1" fillId="0" borderId="0" xfId="21" applyNumberFormat="1">
      <alignment/>
      <protection/>
    </xf>
    <xf numFmtId="0" fontId="1" fillId="0" borderId="0" xfId="21" applyNumberFormat="1">
      <alignment/>
      <protection/>
    </xf>
    <xf numFmtId="2" fontId="1" fillId="0" borderId="0" xfId="21" applyNumberFormat="1" applyFill="1">
      <alignment/>
      <protection/>
    </xf>
    <xf numFmtId="2" fontId="2" fillId="0" borderId="0" xfId="21" applyNumberFormat="1" applyFont="1" applyFill="1">
      <alignment/>
      <protection/>
    </xf>
    <xf numFmtId="2" fontId="2" fillId="3" borderId="2" xfId="21" applyNumberFormat="1" applyFont="1" applyFill="1" applyBorder="1">
      <alignment/>
      <protection/>
    </xf>
    <xf numFmtId="0" fontId="1" fillId="0" borderId="0" xfId="21" applyFont="1" applyAlignment="1">
      <alignment horizontal="center"/>
      <protection/>
    </xf>
    <xf numFmtId="2" fontId="1" fillId="0" borderId="0" xfId="21" applyNumberFormat="1" applyFont="1" applyFill="1" applyAlignment="1">
      <alignment horizontal="center"/>
      <protection/>
    </xf>
    <xf numFmtId="2" fontId="1" fillId="3" borderId="8" xfId="21" applyNumberFormat="1" applyFont="1" applyFill="1" applyBorder="1" applyAlignment="1">
      <alignment horizontal="center"/>
      <protection/>
    </xf>
    <xf numFmtId="0" fontId="1" fillId="0" borderId="11" xfId="2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5" borderId="9" xfId="21" applyNumberFormat="1" applyFont="1" applyFill="1" applyBorder="1" applyAlignment="1">
      <alignment horizontal="left"/>
      <protection/>
    </xf>
    <xf numFmtId="2" fontId="2" fillId="5" borderId="0" xfId="21" applyNumberFormat="1" applyFont="1" applyFill="1" applyBorder="1">
      <alignment/>
      <protection/>
    </xf>
    <xf numFmtId="2" fontId="1" fillId="5" borderId="0" xfId="21" applyNumberFormat="1" applyFill="1" applyBorder="1">
      <alignment/>
      <protection/>
    </xf>
    <xf numFmtId="2" fontId="1" fillId="5" borderId="16" xfId="21" applyNumberFormat="1" applyFill="1" applyBorder="1">
      <alignment/>
      <protection/>
    </xf>
    <xf numFmtId="2" fontId="2" fillId="5" borderId="12" xfId="21" applyNumberFormat="1" applyFont="1" applyFill="1" applyBorder="1">
      <alignment/>
      <protection/>
    </xf>
    <xf numFmtId="165" fontId="0" fillId="5" borderId="0" xfId="0" applyNumberFormat="1" applyFill="1" applyAlignment="1">
      <alignment/>
    </xf>
    <xf numFmtId="2" fontId="1" fillId="5" borderId="0" xfId="21" applyNumberFormat="1" applyFont="1" applyFill="1" applyAlignment="1">
      <alignment horizontal="left"/>
      <protection/>
    </xf>
    <xf numFmtId="2" fontId="2" fillId="5" borderId="0" xfId="21" applyNumberFormat="1" applyFont="1" applyFill="1">
      <alignment/>
      <protection/>
    </xf>
    <xf numFmtId="2" fontId="1" fillId="5" borderId="0" xfId="21" applyNumberFormat="1" applyFill="1">
      <alignment/>
      <protection/>
    </xf>
    <xf numFmtId="2" fontId="1" fillId="6" borderId="0" xfId="21" applyNumberFormat="1" applyFill="1" applyBorder="1">
      <alignment/>
      <protection/>
    </xf>
    <xf numFmtId="2" fontId="2" fillId="6" borderId="18" xfId="21" applyNumberFormat="1" applyFont="1" applyFill="1" applyBorder="1">
      <alignment/>
      <protection/>
    </xf>
    <xf numFmtId="2" fontId="1" fillId="6" borderId="2" xfId="21" applyNumberFormat="1" applyFill="1" applyBorder="1">
      <alignment/>
      <protection/>
    </xf>
    <xf numFmtId="0" fontId="1" fillId="6" borderId="3" xfId="21" applyNumberFormat="1" applyFill="1" applyBorder="1">
      <alignment/>
      <protection/>
    </xf>
    <xf numFmtId="0" fontId="1" fillId="6" borderId="1" xfId="21" applyNumberFormat="1" applyFill="1" applyBorder="1">
      <alignment/>
      <protection/>
    </xf>
    <xf numFmtId="2" fontId="1" fillId="3" borderId="0" xfId="21" applyNumberFormat="1" applyFont="1" applyFill="1" applyAlignment="1">
      <alignment horizontal="center"/>
      <protection/>
    </xf>
    <xf numFmtId="2" fontId="2" fillId="3" borderId="0" xfId="21" applyNumberFormat="1" applyFont="1" applyFill="1">
      <alignment/>
      <protection/>
    </xf>
    <xf numFmtId="2" fontId="1" fillId="3" borderId="0" xfId="21" applyNumberFormat="1" applyFill="1">
      <alignment/>
      <protection/>
    </xf>
    <xf numFmtId="2" fontId="2" fillId="6" borderId="0" xfId="21" applyNumberFormat="1" applyFont="1" applyFill="1" applyBorder="1">
      <alignment/>
      <protection/>
    </xf>
    <xf numFmtId="2" fontId="2" fillId="6" borderId="2" xfId="21" applyNumberFormat="1" applyFont="1" applyFill="1" applyBorder="1">
      <alignment/>
      <protection/>
    </xf>
    <xf numFmtId="2" fontId="5" fillId="7" borderId="9" xfId="21" applyNumberFormat="1" applyFont="1" applyFill="1" applyBorder="1" applyAlignment="1">
      <alignment horizontal="center"/>
      <protection/>
    </xf>
    <xf numFmtId="2" fontId="5" fillId="3" borderId="9" xfId="21" applyNumberFormat="1" applyFont="1" applyFill="1" applyBorder="1" applyAlignment="1">
      <alignment horizontal="center"/>
      <protection/>
    </xf>
    <xf numFmtId="2" fontId="6" fillId="7" borderId="0" xfId="21" applyNumberFormat="1" applyFont="1" applyFill="1" applyBorder="1">
      <alignment/>
      <protection/>
    </xf>
    <xf numFmtId="2" fontId="6" fillId="3" borderId="0" xfId="21" applyNumberFormat="1" applyFont="1" applyFill="1" applyBorder="1">
      <alignment/>
      <protection/>
    </xf>
    <xf numFmtId="2" fontId="5" fillId="7" borderId="0" xfId="21" applyNumberFormat="1" applyFont="1" applyFill="1" applyBorder="1">
      <alignment/>
      <protection/>
    </xf>
    <xf numFmtId="2" fontId="5" fillId="3" borderId="0" xfId="21" applyNumberFormat="1" applyFont="1" applyFill="1" applyBorder="1">
      <alignment/>
      <protection/>
    </xf>
    <xf numFmtId="2" fontId="5" fillId="7" borderId="16" xfId="21" applyNumberFormat="1" applyFont="1" applyFill="1" applyBorder="1">
      <alignment/>
      <protection/>
    </xf>
    <xf numFmtId="2" fontId="5" fillId="3" borderId="16" xfId="21" applyNumberFormat="1" applyFont="1" applyFill="1" applyBorder="1">
      <alignment/>
      <protection/>
    </xf>
    <xf numFmtId="165" fontId="7" fillId="7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2" fontId="5" fillId="7" borderId="0" xfId="21" applyNumberFormat="1" applyFont="1" applyFill="1" applyAlignment="1">
      <alignment horizontal="center"/>
      <protection/>
    </xf>
    <xf numFmtId="2" fontId="5" fillId="3" borderId="0" xfId="21" applyNumberFormat="1" applyFont="1" applyFill="1" applyAlignment="1">
      <alignment horizontal="center"/>
      <protection/>
    </xf>
    <xf numFmtId="2" fontId="6" fillId="7" borderId="0" xfId="21" applyNumberFormat="1" applyFont="1" applyFill="1">
      <alignment/>
      <protection/>
    </xf>
    <xf numFmtId="2" fontId="6" fillId="3" borderId="0" xfId="21" applyNumberFormat="1" applyFont="1" applyFill="1">
      <alignment/>
      <protection/>
    </xf>
    <xf numFmtId="2" fontId="5" fillId="7" borderId="0" xfId="21" applyNumberFormat="1" applyFont="1" applyFill="1">
      <alignment/>
      <protection/>
    </xf>
    <xf numFmtId="2" fontId="5" fillId="3" borderId="0" xfId="21" applyNumberFormat="1" applyFont="1" applyFill="1">
      <alignment/>
      <protection/>
    </xf>
    <xf numFmtId="165" fontId="5" fillId="7" borderId="19" xfId="21" applyNumberFormat="1" applyFont="1" applyFill="1" applyBorder="1">
      <alignment/>
      <protection/>
    </xf>
    <xf numFmtId="165" fontId="5" fillId="3" borderId="19" xfId="21" applyNumberFormat="1" applyFont="1" applyFill="1" applyBorder="1">
      <alignment/>
      <protection/>
    </xf>
    <xf numFmtId="165" fontId="6" fillId="6" borderId="19" xfId="21" applyNumberFormat="1" applyFont="1" applyFill="1" applyBorder="1">
      <alignment/>
      <protection/>
    </xf>
    <xf numFmtId="165" fontId="5" fillId="3" borderId="0" xfId="21" applyNumberFormat="1" applyFont="1" applyFill="1" applyBorder="1">
      <alignment/>
      <protection/>
    </xf>
    <xf numFmtId="165" fontId="5" fillId="7" borderId="20" xfId="21" applyNumberFormat="1" applyFont="1" applyFill="1" applyBorder="1">
      <alignment/>
      <protection/>
    </xf>
    <xf numFmtId="165" fontId="5" fillId="4" borderId="0" xfId="21" applyNumberFormat="1" applyFont="1" applyFill="1" applyBorder="1">
      <alignment/>
      <protection/>
    </xf>
    <xf numFmtId="165" fontId="5" fillId="6" borderId="19" xfId="21" applyNumberFormat="1" applyFont="1" applyFill="1" applyBorder="1">
      <alignment/>
      <protection/>
    </xf>
    <xf numFmtId="165" fontId="6" fillId="7" borderId="12" xfId="21" applyNumberFormat="1" applyFont="1" applyFill="1" applyBorder="1">
      <alignment/>
      <protection/>
    </xf>
    <xf numFmtId="165" fontId="5" fillId="7" borderId="21" xfId="21" applyNumberFormat="1" applyFont="1" applyFill="1" applyBorder="1">
      <alignment/>
      <protection/>
    </xf>
    <xf numFmtId="164" fontId="5" fillId="7" borderId="19" xfId="21" applyNumberFormat="1" applyFont="1" applyFill="1" applyBorder="1">
      <alignment/>
      <protection/>
    </xf>
    <xf numFmtId="164" fontId="5" fillId="3" borderId="19" xfId="21" applyNumberFormat="1" applyFont="1" applyFill="1" applyBorder="1">
      <alignment/>
      <protection/>
    </xf>
    <xf numFmtId="164" fontId="5" fillId="7" borderId="20" xfId="21" applyNumberFormat="1" applyFont="1" applyFill="1" applyBorder="1">
      <alignment/>
      <protection/>
    </xf>
    <xf numFmtId="164" fontId="5" fillId="4" borderId="0" xfId="21" applyNumberFormat="1" applyFont="1" applyFill="1" applyBorder="1">
      <alignment/>
      <protection/>
    </xf>
    <xf numFmtId="164" fontId="5" fillId="6" borderId="19" xfId="21" applyNumberFormat="1" applyFont="1" applyFill="1" applyBorder="1">
      <alignment/>
      <protection/>
    </xf>
    <xf numFmtId="164" fontId="6" fillId="6" borderId="19" xfId="21" applyNumberFormat="1" applyFont="1" applyFill="1" applyBorder="1">
      <alignment/>
      <protection/>
    </xf>
    <xf numFmtId="164" fontId="5" fillId="7" borderId="21" xfId="21" applyNumberFormat="1" applyFont="1" applyFill="1" applyBorder="1">
      <alignment/>
      <protection/>
    </xf>
    <xf numFmtId="164" fontId="5" fillId="0" borderId="19" xfId="21" applyNumberFormat="1" applyFont="1" applyBorder="1">
      <alignment/>
      <protection/>
    </xf>
    <xf numFmtId="164" fontId="6" fillId="7" borderId="12" xfId="21" applyNumberFormat="1" applyFont="1" applyFill="1" applyBorder="1">
      <alignment/>
      <protection/>
    </xf>
    <xf numFmtId="164" fontId="7" fillId="7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5" fontId="5" fillId="4" borderId="9" xfId="21" applyNumberFormat="1" applyFont="1" applyFill="1" applyBorder="1">
      <alignment/>
      <protection/>
    </xf>
    <xf numFmtId="165" fontId="5" fillId="6" borderId="0" xfId="21" applyNumberFormat="1" applyFont="1" applyFill="1" applyBorder="1">
      <alignment/>
      <protection/>
    </xf>
    <xf numFmtId="165" fontId="6" fillId="4" borderId="13" xfId="21" applyNumberFormat="1" applyFont="1" applyFill="1" applyBorder="1">
      <alignment/>
      <protection/>
    </xf>
    <xf numFmtId="165" fontId="5" fillId="4" borderId="5" xfId="21" applyNumberFormat="1" applyFont="1" applyFill="1" applyBorder="1">
      <alignment/>
      <protection/>
    </xf>
    <xf numFmtId="2" fontId="1" fillId="8" borderId="11" xfId="21" applyNumberFormat="1" applyFill="1" applyBorder="1">
      <alignment/>
      <protection/>
    </xf>
    <xf numFmtId="2" fontId="1" fillId="8" borderId="3" xfId="21" applyNumberFormat="1" applyFill="1" applyBorder="1">
      <alignment/>
      <protection/>
    </xf>
    <xf numFmtId="2" fontId="1" fillId="8" borderId="7" xfId="21" applyNumberFormat="1" applyFill="1" applyBorder="1">
      <alignment/>
      <protection/>
    </xf>
    <xf numFmtId="164" fontId="5" fillId="4" borderId="9" xfId="21" applyNumberFormat="1" applyFont="1" applyFill="1" applyBorder="1">
      <alignment/>
      <protection/>
    </xf>
    <xf numFmtId="164" fontId="5" fillId="6" borderId="0" xfId="21" applyNumberFormat="1" applyFont="1" applyFill="1" applyBorder="1">
      <alignment/>
      <protection/>
    </xf>
    <xf numFmtId="164" fontId="6" fillId="4" borderId="13" xfId="21" applyNumberFormat="1" applyFont="1" applyFill="1" applyBorder="1">
      <alignment/>
      <protection/>
    </xf>
    <xf numFmtId="164" fontId="5" fillId="4" borderId="5" xfId="21" applyNumberFormat="1" applyFont="1" applyFill="1" applyBorder="1">
      <alignment/>
      <protection/>
    </xf>
    <xf numFmtId="2" fontId="2" fillId="8" borderId="22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ULTG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28">
      <selection activeCell="J31" sqref="J31"/>
    </sheetView>
  </sheetViews>
  <sheetFormatPr defaultColWidth="9.140625" defaultRowHeight="12.75"/>
  <cols>
    <col min="1" max="1" width="7.57421875" style="0" customWidth="1"/>
    <col min="2" max="2" width="6.57421875" style="0" customWidth="1"/>
    <col min="3" max="3" width="7.421875" style="0" customWidth="1"/>
    <col min="4" max="4" width="7.140625" style="0" customWidth="1"/>
    <col min="5" max="5" width="7.57421875" style="0" customWidth="1"/>
    <col min="6" max="6" width="1.421875" style="0" customWidth="1"/>
    <col min="7" max="7" width="6.421875" style="0" customWidth="1"/>
    <col min="8" max="9" width="7.7109375" style="0" customWidth="1"/>
    <col min="10" max="10" width="8.28125" style="0" customWidth="1"/>
    <col min="11" max="11" width="7.57421875" style="0" customWidth="1"/>
  </cols>
  <sheetData>
    <row r="1" spans="1:10" ht="12.75">
      <c r="A1" t="s">
        <v>10</v>
      </c>
      <c r="D1" s="35"/>
      <c r="F1" s="35"/>
      <c r="J1" s="35"/>
    </row>
    <row r="2" spans="1:11" ht="13.5" thickBot="1">
      <c r="A2" s="34" t="s">
        <v>9</v>
      </c>
      <c r="B2" s="25"/>
      <c r="C2" s="25"/>
      <c r="D2" s="27"/>
      <c r="E2" s="25"/>
      <c r="F2" s="27"/>
      <c r="G2" s="34" t="s">
        <v>8</v>
      </c>
      <c r="H2" s="25"/>
      <c r="I2" s="25"/>
      <c r="J2" s="27"/>
      <c r="K2" s="25"/>
    </row>
    <row r="3" spans="1:11" ht="12.75">
      <c r="A3" s="33"/>
      <c r="B3" s="57" t="s">
        <v>7</v>
      </c>
      <c r="C3" s="58" t="s">
        <v>6</v>
      </c>
      <c r="D3" s="38" t="s">
        <v>5</v>
      </c>
      <c r="E3" s="32" t="s">
        <v>4</v>
      </c>
      <c r="F3" s="31"/>
      <c r="G3" s="30"/>
      <c r="H3" s="67" t="s">
        <v>7</v>
      </c>
      <c r="I3" s="68" t="s">
        <v>6</v>
      </c>
      <c r="J3" s="44" t="s">
        <v>5</v>
      </c>
      <c r="K3" s="52" t="s">
        <v>4</v>
      </c>
    </row>
    <row r="4" spans="1:11" ht="12.75">
      <c r="A4" s="5" t="s">
        <v>3</v>
      </c>
      <c r="B4" s="59">
        <v>3.31</v>
      </c>
      <c r="C4" s="60">
        <v>3.31</v>
      </c>
      <c r="D4" s="39">
        <v>3.31</v>
      </c>
      <c r="E4" s="29">
        <v>3.31</v>
      </c>
      <c r="F4" s="28"/>
      <c r="G4" s="26" t="s">
        <v>3</v>
      </c>
      <c r="H4" s="69">
        <v>4.1</v>
      </c>
      <c r="I4" s="70">
        <v>4.1</v>
      </c>
      <c r="J4" s="45">
        <v>4.1</v>
      </c>
      <c r="K4" s="53">
        <v>4.1</v>
      </c>
    </row>
    <row r="5" spans="1:11" ht="12.75">
      <c r="A5" s="5" t="s">
        <v>2</v>
      </c>
      <c r="B5" s="61">
        <v>28.88</v>
      </c>
      <c r="C5" s="62">
        <v>30.35</v>
      </c>
      <c r="D5" s="40">
        <v>28.88</v>
      </c>
      <c r="E5" s="4">
        <v>30.35</v>
      </c>
      <c r="F5" s="27"/>
      <c r="G5" s="26" t="s">
        <v>2</v>
      </c>
      <c r="H5" s="71">
        <v>28.88</v>
      </c>
      <c r="I5" s="72">
        <v>30.35</v>
      </c>
      <c r="J5" s="46">
        <v>28.88</v>
      </c>
      <c r="K5" s="54">
        <v>30.35</v>
      </c>
    </row>
    <row r="6" spans="1:11" ht="12.75">
      <c r="A6" s="24" t="s">
        <v>1</v>
      </c>
      <c r="B6" s="63" t="s">
        <v>0</v>
      </c>
      <c r="C6" s="64" t="s">
        <v>0</v>
      </c>
      <c r="D6" s="41" t="s">
        <v>0</v>
      </c>
      <c r="E6" s="22" t="s">
        <v>0</v>
      </c>
      <c r="F6" s="21"/>
      <c r="G6" s="20" t="s">
        <v>1</v>
      </c>
      <c r="H6" s="63" t="s">
        <v>0</v>
      </c>
      <c r="I6" s="64" t="s">
        <v>0</v>
      </c>
      <c r="J6" s="41" t="s">
        <v>0</v>
      </c>
      <c r="K6" s="23" t="s">
        <v>0</v>
      </c>
    </row>
    <row r="7" spans="1:11" ht="12.75">
      <c r="A7" s="5">
        <v>600</v>
      </c>
      <c r="B7" s="73">
        <f aca="true" t="shared" si="0" ref="B7:C26">($A7*B$5*PI()*60)/(B$4*12*5280)</f>
        <v>15.574223399422072</v>
      </c>
      <c r="C7" s="74">
        <f t="shared" si="0"/>
        <v>16.366955684641965</v>
      </c>
      <c r="D7" s="40">
        <f aca="true" t="shared" si="1" ref="D7:D38">B7/0.7</f>
        <v>22.248890570602963</v>
      </c>
      <c r="E7" s="4">
        <f aca="true" t="shared" si="2" ref="E7:E38">C7/0.7</f>
        <v>23.38136526377424</v>
      </c>
      <c r="F7" s="3"/>
      <c r="G7" s="2">
        <v>600</v>
      </c>
      <c r="H7" s="82">
        <f aca="true" t="shared" si="3" ref="H7:I26">($A7*H$5*PI()*60)/(H$4*12*5280)</f>
        <v>12.573336451728553</v>
      </c>
      <c r="I7" s="83">
        <f t="shared" si="3"/>
        <v>13.21332276004022</v>
      </c>
      <c r="J7" s="40">
        <f aca="true" t="shared" si="4" ref="J7:J38">H7/0.7</f>
        <v>17.961909216755075</v>
      </c>
      <c r="K7" s="18">
        <f aca="true" t="shared" si="5" ref="K7:K38">I7/0.7</f>
        <v>18.87617537148603</v>
      </c>
    </row>
    <row r="8" spans="1:11" ht="12.75">
      <c r="A8" s="5">
        <f>A7+100</f>
        <v>700</v>
      </c>
      <c r="B8" s="73">
        <f t="shared" si="0"/>
        <v>18.169927299325753</v>
      </c>
      <c r="C8" s="74">
        <f t="shared" si="0"/>
        <v>19.09478163208229</v>
      </c>
      <c r="D8" s="40">
        <f t="shared" si="1"/>
        <v>25.95703899903679</v>
      </c>
      <c r="E8" s="4">
        <f t="shared" si="2"/>
        <v>27.278259474403274</v>
      </c>
      <c r="F8" s="3"/>
      <c r="G8" s="2">
        <f>G7+100</f>
        <v>700</v>
      </c>
      <c r="H8" s="82">
        <f t="shared" si="3"/>
        <v>14.668892527016645</v>
      </c>
      <c r="I8" s="83">
        <f t="shared" si="3"/>
        <v>15.415543220046924</v>
      </c>
      <c r="J8" s="40">
        <f t="shared" si="4"/>
        <v>20.955560752880924</v>
      </c>
      <c r="K8" s="18">
        <f t="shared" si="5"/>
        <v>22.022204600067035</v>
      </c>
    </row>
    <row r="9" spans="1:11" ht="12.75">
      <c r="A9" s="5">
        <f>A8+100</f>
        <v>800</v>
      </c>
      <c r="B9" s="73">
        <f t="shared" si="0"/>
        <v>20.765631199229425</v>
      </c>
      <c r="C9" s="74">
        <f t="shared" si="0"/>
        <v>21.822607579522618</v>
      </c>
      <c r="D9" s="40">
        <f t="shared" si="1"/>
        <v>29.66518742747061</v>
      </c>
      <c r="E9" s="4">
        <f t="shared" si="2"/>
        <v>31.175153685032313</v>
      </c>
      <c r="F9" s="3"/>
      <c r="G9" s="2">
        <f>G8+100</f>
        <v>800</v>
      </c>
      <c r="H9" s="82">
        <f t="shared" si="3"/>
        <v>16.764448602304736</v>
      </c>
      <c r="I9" s="83">
        <f t="shared" si="3"/>
        <v>17.617763680053628</v>
      </c>
      <c r="J9" s="40">
        <f t="shared" si="4"/>
        <v>23.949212289006766</v>
      </c>
      <c r="K9" s="18">
        <f t="shared" si="5"/>
        <v>25.16823382864804</v>
      </c>
    </row>
    <row r="10" spans="1:11" ht="12.75">
      <c r="A10" s="5">
        <f>A9+100</f>
        <v>900</v>
      </c>
      <c r="B10" s="73">
        <f t="shared" si="0"/>
        <v>23.36133509913311</v>
      </c>
      <c r="C10" s="74">
        <f t="shared" si="0"/>
        <v>24.550433526962944</v>
      </c>
      <c r="D10" s="40">
        <f t="shared" si="1"/>
        <v>33.37333585590444</v>
      </c>
      <c r="E10" s="4">
        <f t="shared" si="2"/>
        <v>35.07204789566135</v>
      </c>
      <c r="F10" s="3"/>
      <c r="G10" s="2">
        <f>G9+100</f>
        <v>900</v>
      </c>
      <c r="H10" s="82">
        <f t="shared" si="3"/>
        <v>18.86000467759283</v>
      </c>
      <c r="I10" s="83">
        <f t="shared" si="3"/>
        <v>19.81998414006033</v>
      </c>
      <c r="J10" s="40">
        <f t="shared" si="4"/>
        <v>26.942863825132616</v>
      </c>
      <c r="K10" s="18">
        <f t="shared" si="5"/>
        <v>28.314263057229045</v>
      </c>
    </row>
    <row r="11" spans="1:11" ht="12.75">
      <c r="A11" s="5">
        <f>A10+100</f>
        <v>1000</v>
      </c>
      <c r="B11" s="73">
        <f t="shared" si="0"/>
        <v>25.957038999036786</v>
      </c>
      <c r="C11" s="74">
        <f t="shared" si="0"/>
        <v>27.27825947440327</v>
      </c>
      <c r="D11" s="40">
        <f t="shared" si="1"/>
        <v>37.081484284338266</v>
      </c>
      <c r="E11" s="4">
        <f t="shared" si="2"/>
        <v>38.96894210629039</v>
      </c>
      <c r="F11" s="3"/>
      <c r="G11" s="2">
        <f>G10+100</f>
        <v>1000</v>
      </c>
      <c r="H11" s="82">
        <f t="shared" si="3"/>
        <v>20.95556075288092</v>
      </c>
      <c r="I11" s="83">
        <f t="shared" si="3"/>
        <v>22.022204600067035</v>
      </c>
      <c r="J11" s="40">
        <f t="shared" si="4"/>
        <v>29.93651536125846</v>
      </c>
      <c r="K11" s="18">
        <f t="shared" si="5"/>
        <v>31.460292285810052</v>
      </c>
    </row>
    <row r="12" spans="1:11" ht="12.75">
      <c r="A12" s="5">
        <f aca="true" t="shared" si="6" ref="A12:A43">A11+50</f>
        <v>1050</v>
      </c>
      <c r="B12" s="73">
        <f t="shared" si="0"/>
        <v>27.254890948988624</v>
      </c>
      <c r="C12" s="74">
        <f t="shared" si="0"/>
        <v>28.64217244812344</v>
      </c>
      <c r="D12" s="40">
        <f t="shared" si="1"/>
        <v>38.93555849855518</v>
      </c>
      <c r="E12" s="4">
        <f t="shared" si="2"/>
        <v>40.91738921160491</v>
      </c>
      <c r="F12" s="3"/>
      <c r="G12" s="2">
        <f aca="true" t="shared" si="7" ref="G12:G43">G11+50</f>
        <v>1050</v>
      </c>
      <c r="H12" s="82">
        <f t="shared" si="3"/>
        <v>22.003338790524968</v>
      </c>
      <c r="I12" s="83">
        <f t="shared" si="3"/>
        <v>23.123314830070388</v>
      </c>
      <c r="J12" s="40">
        <f t="shared" si="4"/>
        <v>31.433341129321384</v>
      </c>
      <c r="K12" s="18">
        <f t="shared" si="5"/>
        <v>33.033306900100555</v>
      </c>
    </row>
    <row r="13" spans="1:11" ht="12.75">
      <c r="A13" s="5">
        <f t="shared" si="6"/>
        <v>1100</v>
      </c>
      <c r="B13" s="73">
        <f t="shared" si="0"/>
        <v>28.552742898940465</v>
      </c>
      <c r="C13" s="74">
        <f t="shared" si="0"/>
        <v>30.006085421843594</v>
      </c>
      <c r="D13" s="40">
        <f t="shared" si="1"/>
        <v>40.7896327127721</v>
      </c>
      <c r="E13" s="4">
        <f t="shared" si="2"/>
        <v>42.86583631691942</v>
      </c>
      <c r="F13" s="3"/>
      <c r="G13" s="2">
        <f t="shared" si="7"/>
        <v>1100</v>
      </c>
      <c r="H13" s="82">
        <f t="shared" si="3"/>
        <v>23.05111682816901</v>
      </c>
      <c r="I13" s="83">
        <f t="shared" si="3"/>
        <v>24.224425060073735</v>
      </c>
      <c r="J13" s="40">
        <f t="shared" si="4"/>
        <v>32.930166897384304</v>
      </c>
      <c r="K13" s="18">
        <f t="shared" si="5"/>
        <v>34.60632151439105</v>
      </c>
    </row>
    <row r="14" spans="1:11" ht="12.75">
      <c r="A14" s="5">
        <f t="shared" si="6"/>
        <v>1150</v>
      </c>
      <c r="B14" s="73">
        <f t="shared" si="0"/>
        <v>29.850594848892303</v>
      </c>
      <c r="C14" s="74">
        <f t="shared" si="0"/>
        <v>31.369998395563762</v>
      </c>
      <c r="D14" s="40">
        <f t="shared" si="1"/>
        <v>42.643706926989005</v>
      </c>
      <c r="E14" s="56">
        <f t="shared" si="2"/>
        <v>44.81428342223395</v>
      </c>
      <c r="F14" s="3"/>
      <c r="G14" s="2">
        <f t="shared" si="7"/>
        <v>1150</v>
      </c>
      <c r="H14" s="82">
        <f t="shared" si="3"/>
        <v>24.098894865813058</v>
      </c>
      <c r="I14" s="83">
        <f t="shared" si="3"/>
        <v>25.325535290077088</v>
      </c>
      <c r="J14" s="40">
        <f t="shared" si="4"/>
        <v>34.42699266544723</v>
      </c>
      <c r="K14" s="18">
        <f t="shared" si="5"/>
        <v>36.179336128681555</v>
      </c>
    </row>
    <row r="15" spans="1:11" ht="12.75">
      <c r="A15" s="5">
        <f t="shared" si="6"/>
        <v>1200</v>
      </c>
      <c r="B15" s="73">
        <f t="shared" si="0"/>
        <v>31.148446798844144</v>
      </c>
      <c r="C15" s="74">
        <f t="shared" si="0"/>
        <v>32.73391136928393</v>
      </c>
      <c r="D15" s="55">
        <f t="shared" si="1"/>
        <v>44.49778114120593</v>
      </c>
      <c r="E15" s="4">
        <f t="shared" si="2"/>
        <v>46.76273052754848</v>
      </c>
      <c r="F15" s="3"/>
      <c r="G15" s="2">
        <f t="shared" si="7"/>
        <v>1200</v>
      </c>
      <c r="H15" s="82">
        <f t="shared" si="3"/>
        <v>25.146672903457105</v>
      </c>
      <c r="I15" s="83">
        <f t="shared" si="3"/>
        <v>26.42664552008044</v>
      </c>
      <c r="J15" s="40">
        <f t="shared" si="4"/>
        <v>35.92381843351015</v>
      </c>
      <c r="K15" s="18">
        <f t="shared" si="5"/>
        <v>37.75235074297206</v>
      </c>
    </row>
    <row r="16" spans="1:11" ht="12.75">
      <c r="A16" s="5">
        <f t="shared" si="6"/>
        <v>1250</v>
      </c>
      <c r="B16" s="73">
        <f t="shared" si="0"/>
        <v>32.44629874879598</v>
      </c>
      <c r="C16" s="74">
        <f t="shared" si="0"/>
        <v>34.09782434300409</v>
      </c>
      <c r="D16" s="40">
        <f t="shared" si="1"/>
        <v>46.351855355422835</v>
      </c>
      <c r="E16" s="4">
        <f t="shared" si="2"/>
        <v>48.71117763286299</v>
      </c>
      <c r="F16" s="3"/>
      <c r="G16" s="2">
        <f t="shared" si="7"/>
        <v>1250</v>
      </c>
      <c r="H16" s="82">
        <f t="shared" si="3"/>
        <v>26.194450941101152</v>
      </c>
      <c r="I16" s="83">
        <f t="shared" si="3"/>
        <v>27.52775575008379</v>
      </c>
      <c r="J16" s="40">
        <f t="shared" si="4"/>
        <v>37.420644201573076</v>
      </c>
      <c r="K16" s="18">
        <f t="shared" si="5"/>
        <v>39.32536535726256</v>
      </c>
    </row>
    <row r="17" spans="1:11" ht="12.75">
      <c r="A17" s="5">
        <f t="shared" si="6"/>
        <v>1300</v>
      </c>
      <c r="B17" s="73">
        <f t="shared" si="0"/>
        <v>33.74415069874782</v>
      </c>
      <c r="C17" s="74">
        <f t="shared" si="0"/>
        <v>35.46173731672425</v>
      </c>
      <c r="D17" s="40">
        <f t="shared" si="1"/>
        <v>48.20592956963975</v>
      </c>
      <c r="E17" s="4">
        <f t="shared" si="2"/>
        <v>50.659624738177506</v>
      </c>
      <c r="F17" s="3"/>
      <c r="G17" s="2">
        <f t="shared" si="7"/>
        <v>1300</v>
      </c>
      <c r="H17" s="82">
        <f t="shared" si="3"/>
        <v>27.242228978745196</v>
      </c>
      <c r="I17" s="83">
        <f t="shared" si="3"/>
        <v>28.628865980087145</v>
      </c>
      <c r="J17" s="40">
        <f t="shared" si="4"/>
        <v>38.917469969635995</v>
      </c>
      <c r="K17" s="18">
        <f t="shared" si="5"/>
        <v>40.89837997155307</v>
      </c>
    </row>
    <row r="18" spans="1:11" ht="12.75">
      <c r="A18" s="5">
        <f t="shared" si="6"/>
        <v>1350</v>
      </c>
      <c r="B18" s="73">
        <f t="shared" si="0"/>
        <v>35.042002648699665</v>
      </c>
      <c r="C18" s="74">
        <f t="shared" si="0"/>
        <v>36.825650290444415</v>
      </c>
      <c r="D18" s="40">
        <f t="shared" si="1"/>
        <v>50.060003783856665</v>
      </c>
      <c r="E18" s="4">
        <f t="shared" si="2"/>
        <v>52.60807184349203</v>
      </c>
      <c r="F18" s="3"/>
      <c r="G18" s="2">
        <f t="shared" si="7"/>
        <v>1350</v>
      </c>
      <c r="H18" s="82">
        <f t="shared" si="3"/>
        <v>28.290007016389243</v>
      </c>
      <c r="I18" s="83">
        <f t="shared" si="3"/>
        <v>29.729976210090495</v>
      </c>
      <c r="J18" s="40">
        <f t="shared" si="4"/>
        <v>40.41429573769892</v>
      </c>
      <c r="K18" s="18">
        <f t="shared" si="5"/>
        <v>42.47139458584357</v>
      </c>
    </row>
    <row r="19" spans="1:11" ht="12.75">
      <c r="A19" s="5">
        <f t="shared" si="6"/>
        <v>1400</v>
      </c>
      <c r="B19" s="73">
        <f t="shared" si="0"/>
        <v>36.339854598651506</v>
      </c>
      <c r="C19" s="74">
        <f t="shared" si="0"/>
        <v>38.18956326416458</v>
      </c>
      <c r="D19" s="40">
        <f t="shared" si="1"/>
        <v>51.91407799807358</v>
      </c>
      <c r="E19" s="4">
        <f t="shared" si="2"/>
        <v>54.55651894880655</v>
      </c>
      <c r="F19" s="3"/>
      <c r="G19" s="2">
        <f t="shared" si="7"/>
        <v>1400</v>
      </c>
      <c r="H19" s="82">
        <f t="shared" si="3"/>
        <v>29.33778505403329</v>
      </c>
      <c r="I19" s="83">
        <f t="shared" si="3"/>
        <v>30.83108644009385</v>
      </c>
      <c r="J19" s="40">
        <f t="shared" si="4"/>
        <v>41.91112150576185</v>
      </c>
      <c r="K19" s="18">
        <f t="shared" si="5"/>
        <v>44.04440920013407</v>
      </c>
    </row>
    <row r="20" spans="1:11" ht="12.75">
      <c r="A20" s="5">
        <f t="shared" si="6"/>
        <v>1450</v>
      </c>
      <c r="B20" s="73">
        <f t="shared" si="0"/>
        <v>37.63770654860334</v>
      </c>
      <c r="C20" s="74">
        <f t="shared" si="0"/>
        <v>39.553476237884745</v>
      </c>
      <c r="D20" s="40">
        <f t="shared" si="1"/>
        <v>53.76815221229049</v>
      </c>
      <c r="E20" s="4">
        <f t="shared" si="2"/>
        <v>56.50496605412107</v>
      </c>
      <c r="F20" s="3"/>
      <c r="G20" s="2">
        <f t="shared" si="7"/>
        <v>1450</v>
      </c>
      <c r="H20" s="82">
        <f t="shared" si="3"/>
        <v>30.385563091677334</v>
      </c>
      <c r="I20" s="83">
        <f t="shared" si="3"/>
        <v>31.9321966700972</v>
      </c>
      <c r="J20" s="40">
        <f t="shared" si="4"/>
        <v>43.40794727382477</v>
      </c>
      <c r="K20" s="55">
        <f t="shared" si="5"/>
        <v>45.61742381442457</v>
      </c>
    </row>
    <row r="21" spans="1:11" ht="12.75">
      <c r="A21" s="5">
        <f t="shared" si="6"/>
        <v>1500</v>
      </c>
      <c r="B21" s="73">
        <f t="shared" si="0"/>
        <v>38.93555849855518</v>
      </c>
      <c r="C21" s="74">
        <f t="shared" si="0"/>
        <v>40.91738921160491</v>
      </c>
      <c r="D21" s="40">
        <f t="shared" si="1"/>
        <v>55.6222264265074</v>
      </c>
      <c r="E21" s="4">
        <f t="shared" si="2"/>
        <v>58.45341315943559</v>
      </c>
      <c r="F21" s="3"/>
      <c r="G21" s="2">
        <f t="shared" si="7"/>
        <v>1500</v>
      </c>
      <c r="H21" s="82">
        <f t="shared" si="3"/>
        <v>31.433341129321384</v>
      </c>
      <c r="I21" s="83">
        <f t="shared" si="3"/>
        <v>33.033306900100555</v>
      </c>
      <c r="J21" s="55">
        <f t="shared" si="4"/>
        <v>44.904773041887694</v>
      </c>
      <c r="K21" s="18">
        <f t="shared" si="5"/>
        <v>47.19043842871508</v>
      </c>
    </row>
    <row r="22" spans="1:11" ht="12.75">
      <c r="A22" s="5">
        <f t="shared" si="6"/>
        <v>1550</v>
      </c>
      <c r="B22" s="73">
        <f t="shared" si="0"/>
        <v>40.233410448507016</v>
      </c>
      <c r="C22" s="74">
        <f t="shared" si="0"/>
        <v>42.281302185325075</v>
      </c>
      <c r="D22" s="40">
        <f t="shared" si="1"/>
        <v>57.47630064072431</v>
      </c>
      <c r="E22" s="19">
        <f t="shared" si="2"/>
        <v>60.40186026475011</v>
      </c>
      <c r="F22" s="3"/>
      <c r="G22" s="2">
        <f t="shared" si="7"/>
        <v>1550</v>
      </c>
      <c r="H22" s="82">
        <f t="shared" si="3"/>
        <v>32.48111916696543</v>
      </c>
      <c r="I22" s="83">
        <f t="shared" si="3"/>
        <v>34.134417130103905</v>
      </c>
      <c r="J22" s="40">
        <f t="shared" si="4"/>
        <v>46.40159880995061</v>
      </c>
      <c r="K22" s="18">
        <f t="shared" si="5"/>
        <v>48.76345304300558</v>
      </c>
    </row>
    <row r="23" spans="1:11" ht="12.75">
      <c r="A23" s="5">
        <f t="shared" si="6"/>
        <v>1600</v>
      </c>
      <c r="B23" s="73">
        <f t="shared" si="0"/>
        <v>41.53126239845885</v>
      </c>
      <c r="C23" s="74">
        <f t="shared" si="0"/>
        <v>43.645215159045236</v>
      </c>
      <c r="D23" s="40">
        <f t="shared" si="1"/>
        <v>59.33037485494122</v>
      </c>
      <c r="E23" s="4">
        <f t="shared" si="2"/>
        <v>62.35030737006463</v>
      </c>
      <c r="F23" s="3"/>
      <c r="G23" s="2">
        <f t="shared" si="7"/>
        <v>1600</v>
      </c>
      <c r="H23" s="82">
        <f t="shared" si="3"/>
        <v>33.52889720460947</v>
      </c>
      <c r="I23" s="83">
        <f t="shared" si="3"/>
        <v>35.235527360107255</v>
      </c>
      <c r="J23" s="40">
        <f t="shared" si="4"/>
        <v>47.89842457801353</v>
      </c>
      <c r="K23" s="18">
        <f t="shared" si="5"/>
        <v>50.33646765729608</v>
      </c>
    </row>
    <row r="24" spans="1:11" ht="12.75">
      <c r="A24" s="5">
        <f t="shared" si="6"/>
        <v>1650</v>
      </c>
      <c r="B24" s="73">
        <f t="shared" si="0"/>
        <v>42.8291143484107</v>
      </c>
      <c r="C24" s="75">
        <f t="shared" si="0"/>
        <v>45.0091281327654</v>
      </c>
      <c r="D24" s="42">
        <f t="shared" si="1"/>
        <v>61.18444906915814</v>
      </c>
      <c r="E24" s="4">
        <f t="shared" si="2"/>
        <v>64.29875447537914</v>
      </c>
      <c r="F24" s="3"/>
      <c r="G24" s="2">
        <f t="shared" si="7"/>
        <v>1650</v>
      </c>
      <c r="H24" s="82">
        <f t="shared" si="3"/>
        <v>34.576675242253515</v>
      </c>
      <c r="I24" s="83">
        <f t="shared" si="3"/>
        <v>36.336637590110605</v>
      </c>
      <c r="J24" s="40">
        <f t="shared" si="4"/>
        <v>49.39525034607645</v>
      </c>
      <c r="K24" s="18">
        <f t="shared" si="5"/>
        <v>51.90948227158658</v>
      </c>
    </row>
    <row r="25" spans="1:11" ht="12.75">
      <c r="A25" s="5">
        <f t="shared" si="6"/>
        <v>1700</v>
      </c>
      <c r="B25" s="73">
        <f t="shared" si="0"/>
        <v>44.12696629836254</v>
      </c>
      <c r="C25" s="74">
        <f t="shared" si="0"/>
        <v>46.37304110648556</v>
      </c>
      <c r="D25" s="40">
        <f t="shared" si="1"/>
        <v>63.03852328337506</v>
      </c>
      <c r="E25" s="4">
        <f t="shared" si="2"/>
        <v>66.24720158069366</v>
      </c>
      <c r="F25" s="3"/>
      <c r="G25" s="2">
        <f t="shared" si="7"/>
        <v>1700</v>
      </c>
      <c r="H25" s="82">
        <f t="shared" si="3"/>
        <v>35.624453279897565</v>
      </c>
      <c r="I25" s="83">
        <f t="shared" si="3"/>
        <v>37.437747820113955</v>
      </c>
      <c r="J25" s="40">
        <f t="shared" si="4"/>
        <v>50.892076114139385</v>
      </c>
      <c r="K25" s="18">
        <f t="shared" si="5"/>
        <v>53.48249688587708</v>
      </c>
    </row>
    <row r="26" spans="1:11" ht="13.5" thickBot="1">
      <c r="A26" s="5">
        <f t="shared" si="6"/>
        <v>1750</v>
      </c>
      <c r="B26" s="75">
        <f t="shared" si="0"/>
        <v>45.424818248314374</v>
      </c>
      <c r="C26" s="76">
        <f t="shared" si="0"/>
        <v>47.73695408020573</v>
      </c>
      <c r="D26" s="40">
        <f t="shared" si="1"/>
        <v>64.89259749759196</v>
      </c>
      <c r="E26" s="4">
        <f t="shared" si="2"/>
        <v>68.19564868600818</v>
      </c>
      <c r="F26" s="3"/>
      <c r="G26" s="2">
        <f t="shared" si="7"/>
        <v>1750</v>
      </c>
      <c r="H26" s="82">
        <f t="shared" si="3"/>
        <v>36.67223131754161</v>
      </c>
      <c r="I26" s="83">
        <f t="shared" si="3"/>
        <v>38.53885805011731</v>
      </c>
      <c r="J26" s="40">
        <f t="shared" si="4"/>
        <v>52.388901882202305</v>
      </c>
      <c r="K26" s="18">
        <f t="shared" si="5"/>
        <v>55.05551150016759</v>
      </c>
    </row>
    <row r="27" spans="1:11" ht="12.75">
      <c r="A27" s="17">
        <f t="shared" si="6"/>
        <v>1800</v>
      </c>
      <c r="B27" s="77">
        <f aca="true" t="shared" si="8" ref="B27:C46">($A27*B$5*PI()*60)/(B$4*12*5280)</f>
        <v>46.72267019826622</v>
      </c>
      <c r="C27" s="93">
        <f t="shared" si="8"/>
        <v>49.10086705392589</v>
      </c>
      <c r="D27" s="97">
        <f>B27/0.7</f>
        <v>66.74667171180889</v>
      </c>
      <c r="E27" s="14">
        <f t="shared" si="2"/>
        <v>70.1440957913227</v>
      </c>
      <c r="F27" s="15"/>
      <c r="G27" s="16">
        <f t="shared" si="7"/>
        <v>1800</v>
      </c>
      <c r="H27" s="84">
        <f aca="true" t="shared" si="9" ref="H27:I46">($A27*H$5*PI()*60)/(H$4*12*5280)</f>
        <v>37.72000935518566</v>
      </c>
      <c r="I27" s="100">
        <f t="shared" si="9"/>
        <v>39.63996828012066</v>
      </c>
      <c r="J27" s="97">
        <f t="shared" si="4"/>
        <v>53.88572765026523</v>
      </c>
      <c r="K27" s="14">
        <f t="shared" si="5"/>
        <v>56.62852611445809</v>
      </c>
    </row>
    <row r="28" spans="1:11" ht="12.75">
      <c r="A28" s="13">
        <f t="shared" si="6"/>
        <v>1850</v>
      </c>
      <c r="B28" s="73">
        <f t="shared" si="8"/>
        <v>48.020522148218056</v>
      </c>
      <c r="C28" s="78">
        <f t="shared" si="8"/>
        <v>50.46478002764605</v>
      </c>
      <c r="D28" s="98">
        <f t="shared" si="1"/>
        <v>68.6007459260258</v>
      </c>
      <c r="E28" s="10">
        <f t="shared" si="2"/>
        <v>72.09254289663721</v>
      </c>
      <c r="F28" s="11"/>
      <c r="G28" s="12">
        <f t="shared" si="7"/>
        <v>1850</v>
      </c>
      <c r="H28" s="82">
        <f t="shared" si="9"/>
        <v>38.7677873928297</v>
      </c>
      <c r="I28" s="85">
        <f t="shared" si="9"/>
        <v>40.74107851012401</v>
      </c>
      <c r="J28" s="98">
        <f t="shared" si="4"/>
        <v>55.38255341832815</v>
      </c>
      <c r="K28" s="10">
        <f t="shared" si="5"/>
        <v>58.20154072874859</v>
      </c>
    </row>
    <row r="29" spans="1:11" ht="12.75">
      <c r="A29" s="13">
        <f t="shared" si="6"/>
        <v>1900</v>
      </c>
      <c r="B29" s="73">
        <f t="shared" si="8"/>
        <v>49.3183740981699</v>
      </c>
      <c r="C29" s="78">
        <f t="shared" si="8"/>
        <v>51.82869300136622</v>
      </c>
      <c r="D29" s="98">
        <f t="shared" si="1"/>
        <v>70.45482014024272</v>
      </c>
      <c r="E29" s="10">
        <f t="shared" si="2"/>
        <v>74.04099000195174</v>
      </c>
      <c r="F29" s="11"/>
      <c r="G29" s="12">
        <f t="shared" si="7"/>
        <v>1900</v>
      </c>
      <c r="H29" s="82">
        <f t="shared" si="9"/>
        <v>39.815565430473754</v>
      </c>
      <c r="I29" s="85">
        <f t="shared" si="9"/>
        <v>41.84218874012737</v>
      </c>
      <c r="J29" s="98">
        <f t="shared" si="4"/>
        <v>56.879379186391084</v>
      </c>
      <c r="K29" s="48">
        <f t="shared" si="5"/>
        <v>59.774555343039104</v>
      </c>
    </row>
    <row r="30" spans="1:11" ht="12.75">
      <c r="A30" s="13">
        <f t="shared" si="6"/>
        <v>1950</v>
      </c>
      <c r="B30" s="73">
        <f t="shared" si="8"/>
        <v>50.61622604812173</v>
      </c>
      <c r="C30" s="78">
        <f t="shared" si="8"/>
        <v>53.19260597508638</v>
      </c>
      <c r="D30" s="98">
        <f t="shared" si="1"/>
        <v>72.30889435445962</v>
      </c>
      <c r="E30" s="10">
        <f t="shared" si="2"/>
        <v>75.98943710726626</v>
      </c>
      <c r="F30" s="11"/>
      <c r="G30" s="12">
        <f t="shared" si="7"/>
        <v>1950</v>
      </c>
      <c r="H30" s="82">
        <f t="shared" si="9"/>
        <v>40.8633434681178</v>
      </c>
      <c r="I30" s="85">
        <f t="shared" si="9"/>
        <v>42.94329897013072</v>
      </c>
      <c r="J30" s="98">
        <f t="shared" si="4"/>
        <v>58.376204954454</v>
      </c>
      <c r="K30" s="10">
        <f t="shared" si="5"/>
        <v>61.347569957329604</v>
      </c>
    </row>
    <row r="31" spans="1:11" ht="12.75">
      <c r="A31" s="50">
        <f t="shared" si="6"/>
        <v>2000</v>
      </c>
      <c r="B31" s="79">
        <f t="shared" si="8"/>
        <v>51.91407799807357</v>
      </c>
      <c r="C31" s="94">
        <f t="shared" si="8"/>
        <v>54.55651894880654</v>
      </c>
      <c r="D31" s="98">
        <f t="shared" si="1"/>
        <v>74.16296856867653</v>
      </c>
      <c r="E31" s="49">
        <f t="shared" si="2"/>
        <v>77.93788421258078</v>
      </c>
      <c r="F31" s="47"/>
      <c r="G31" s="51">
        <f t="shared" si="7"/>
        <v>2000</v>
      </c>
      <c r="H31" s="86">
        <f t="shared" si="9"/>
        <v>41.91112150576184</v>
      </c>
      <c r="I31" s="101">
        <f t="shared" si="9"/>
        <v>44.04440920013407</v>
      </c>
      <c r="J31" s="104">
        <f t="shared" si="4"/>
        <v>59.87303072251692</v>
      </c>
      <c r="K31" s="49">
        <f t="shared" si="5"/>
        <v>62.920584571620104</v>
      </c>
    </row>
    <row r="32" spans="1:11" ht="12.75">
      <c r="A32" s="13">
        <f t="shared" si="6"/>
        <v>2050</v>
      </c>
      <c r="B32" s="73">
        <f t="shared" si="8"/>
        <v>53.211929948025414</v>
      </c>
      <c r="C32" s="78">
        <f t="shared" si="8"/>
        <v>55.9204319225267</v>
      </c>
      <c r="D32" s="98">
        <f t="shared" si="1"/>
        <v>76.01704278289345</v>
      </c>
      <c r="E32" s="10">
        <f t="shared" si="2"/>
        <v>79.8863313178953</v>
      </c>
      <c r="F32" s="11"/>
      <c r="G32" s="12">
        <f t="shared" si="7"/>
        <v>2050</v>
      </c>
      <c r="H32" s="82">
        <f t="shared" si="9"/>
        <v>42.95889954340589</v>
      </c>
      <c r="I32" s="101">
        <f t="shared" si="9"/>
        <v>45.14551943013742</v>
      </c>
      <c r="J32" s="98">
        <f t="shared" si="4"/>
        <v>61.36985649057985</v>
      </c>
      <c r="K32" s="10">
        <f t="shared" si="5"/>
        <v>64.4935991859106</v>
      </c>
    </row>
    <row r="33" spans="1:11" ht="12.75">
      <c r="A33" s="13">
        <f t="shared" si="6"/>
        <v>2100</v>
      </c>
      <c r="B33" s="73">
        <f t="shared" si="8"/>
        <v>54.50978189797725</v>
      </c>
      <c r="C33" s="78">
        <f t="shared" si="8"/>
        <v>57.28434489624688</v>
      </c>
      <c r="D33" s="98">
        <f t="shared" si="1"/>
        <v>77.87111699711036</v>
      </c>
      <c r="E33" s="10">
        <f t="shared" si="2"/>
        <v>81.83477842320983</v>
      </c>
      <c r="F33" s="11"/>
      <c r="G33" s="12">
        <f t="shared" si="7"/>
        <v>2100</v>
      </c>
      <c r="H33" s="82">
        <f t="shared" si="9"/>
        <v>44.006677581049935</v>
      </c>
      <c r="I33" s="85">
        <f t="shared" si="9"/>
        <v>46.246629660140776</v>
      </c>
      <c r="J33" s="98">
        <f t="shared" si="4"/>
        <v>62.86668225864277</v>
      </c>
      <c r="K33" s="10">
        <f t="shared" si="5"/>
        <v>66.06661380020111</v>
      </c>
    </row>
    <row r="34" spans="1:11" ht="12.75">
      <c r="A34" s="13">
        <f t="shared" si="6"/>
        <v>2150</v>
      </c>
      <c r="B34" s="73">
        <f t="shared" si="8"/>
        <v>55.80763384792908</v>
      </c>
      <c r="C34" s="78">
        <f t="shared" si="8"/>
        <v>58.648257869967026</v>
      </c>
      <c r="D34" s="98">
        <f t="shared" si="1"/>
        <v>79.72519121132727</v>
      </c>
      <c r="E34" s="10">
        <f t="shared" si="2"/>
        <v>83.78322552852433</v>
      </c>
      <c r="F34" s="11"/>
      <c r="G34" s="12">
        <f t="shared" si="7"/>
        <v>2150</v>
      </c>
      <c r="H34" s="87">
        <f t="shared" si="9"/>
        <v>45.05445561869397</v>
      </c>
      <c r="I34" s="85">
        <f t="shared" si="9"/>
        <v>47.34773989014412</v>
      </c>
      <c r="J34" s="98">
        <f t="shared" si="4"/>
        <v>64.36350802670567</v>
      </c>
      <c r="K34" s="10">
        <f t="shared" si="5"/>
        <v>67.6396284144916</v>
      </c>
    </row>
    <row r="35" spans="1:11" ht="12.75">
      <c r="A35" s="13">
        <f t="shared" si="6"/>
        <v>2200</v>
      </c>
      <c r="B35" s="73">
        <f t="shared" si="8"/>
        <v>57.10548579788093</v>
      </c>
      <c r="C35" s="95">
        <f t="shared" si="8"/>
        <v>60.01217084368719</v>
      </c>
      <c r="D35" s="98">
        <f t="shared" si="1"/>
        <v>81.5792654255442</v>
      </c>
      <c r="E35" s="10">
        <f t="shared" si="2"/>
        <v>85.73167263383884</v>
      </c>
      <c r="F35" s="11"/>
      <c r="G35" s="12">
        <f t="shared" si="7"/>
        <v>2200</v>
      </c>
      <c r="H35" s="82">
        <f t="shared" si="9"/>
        <v>46.10223365633802</v>
      </c>
      <c r="I35" s="85">
        <f t="shared" si="9"/>
        <v>48.44885012014747</v>
      </c>
      <c r="J35" s="98">
        <f t="shared" si="4"/>
        <v>65.86033379476861</v>
      </c>
      <c r="K35" s="10">
        <f t="shared" si="5"/>
        <v>69.2126430287821</v>
      </c>
    </row>
    <row r="36" spans="1:11" ht="12.75">
      <c r="A36" s="13">
        <f t="shared" si="6"/>
        <v>2250</v>
      </c>
      <c r="B36" s="73">
        <f t="shared" si="8"/>
        <v>58.40333774783277</v>
      </c>
      <c r="C36" s="78">
        <f t="shared" si="8"/>
        <v>61.37608381740736</v>
      </c>
      <c r="D36" s="98">
        <f t="shared" si="1"/>
        <v>83.43333963976112</v>
      </c>
      <c r="E36" s="10">
        <f t="shared" si="2"/>
        <v>87.68011973915338</v>
      </c>
      <c r="F36" s="11"/>
      <c r="G36" s="12">
        <f t="shared" si="7"/>
        <v>2250</v>
      </c>
      <c r="H36" s="82">
        <f t="shared" si="9"/>
        <v>47.15001169398207</v>
      </c>
      <c r="I36" s="85">
        <f t="shared" si="9"/>
        <v>49.549960350150826</v>
      </c>
      <c r="J36" s="98">
        <f t="shared" si="4"/>
        <v>67.35715956283154</v>
      </c>
      <c r="K36" s="10">
        <f t="shared" si="5"/>
        <v>70.78565764307261</v>
      </c>
    </row>
    <row r="37" spans="1:11" ht="12.75">
      <c r="A37" s="13">
        <f t="shared" si="6"/>
        <v>2300</v>
      </c>
      <c r="B37" s="80">
        <f t="shared" si="8"/>
        <v>59.701189697784606</v>
      </c>
      <c r="C37" s="78">
        <f t="shared" si="8"/>
        <v>62.739996791127524</v>
      </c>
      <c r="D37" s="98">
        <f t="shared" si="1"/>
        <v>85.28741385397801</v>
      </c>
      <c r="E37" s="10">
        <f t="shared" si="2"/>
        <v>89.6285668444679</v>
      </c>
      <c r="F37" s="11"/>
      <c r="G37" s="12">
        <f t="shared" si="7"/>
        <v>2300</v>
      </c>
      <c r="H37" s="82">
        <f t="shared" si="9"/>
        <v>48.197789731626116</v>
      </c>
      <c r="I37" s="85">
        <f t="shared" si="9"/>
        <v>50.651070580154176</v>
      </c>
      <c r="J37" s="98">
        <f t="shared" si="4"/>
        <v>68.85398533089446</v>
      </c>
      <c r="K37" s="10">
        <f t="shared" si="5"/>
        <v>72.35867225736311</v>
      </c>
    </row>
    <row r="38" spans="1:11" ht="12.75">
      <c r="A38" s="13">
        <f t="shared" si="6"/>
        <v>2350</v>
      </c>
      <c r="B38" s="73">
        <f t="shared" si="8"/>
        <v>60.999041647736455</v>
      </c>
      <c r="C38" s="78">
        <f t="shared" si="8"/>
        <v>64.10390976484769</v>
      </c>
      <c r="D38" s="98">
        <f t="shared" si="1"/>
        <v>87.14148806819495</v>
      </c>
      <c r="E38" s="10">
        <f t="shared" si="2"/>
        <v>91.57701394978241</v>
      </c>
      <c r="F38" s="11"/>
      <c r="G38" s="12">
        <f t="shared" si="7"/>
        <v>2350</v>
      </c>
      <c r="H38" s="82">
        <f t="shared" si="9"/>
        <v>49.24556776927017</v>
      </c>
      <c r="I38" s="85">
        <f t="shared" si="9"/>
        <v>51.752180810157526</v>
      </c>
      <c r="J38" s="98">
        <f t="shared" si="4"/>
        <v>70.35081109895738</v>
      </c>
      <c r="K38" s="10">
        <f t="shared" si="5"/>
        <v>73.93168687165361</v>
      </c>
    </row>
    <row r="39" spans="1:11" ht="12.75">
      <c r="A39" s="13">
        <f t="shared" si="6"/>
        <v>2400</v>
      </c>
      <c r="B39" s="73">
        <f t="shared" si="8"/>
        <v>62.29689359768829</v>
      </c>
      <c r="C39" s="78">
        <f t="shared" si="8"/>
        <v>65.46782273856786</v>
      </c>
      <c r="D39" s="98">
        <f aca="true" t="shared" si="10" ref="D39:D51">B39/0.7</f>
        <v>88.99556228241185</v>
      </c>
      <c r="E39" s="10">
        <f aca="true" t="shared" si="11" ref="E39:E51">C39/0.7</f>
        <v>93.52546105509695</v>
      </c>
      <c r="F39" s="11"/>
      <c r="G39" s="12">
        <f t="shared" si="7"/>
        <v>2400</v>
      </c>
      <c r="H39" s="82">
        <f t="shared" si="9"/>
        <v>50.29334580691421</v>
      </c>
      <c r="I39" s="85">
        <f t="shared" si="9"/>
        <v>52.85329104016088</v>
      </c>
      <c r="J39" s="98">
        <f aca="true" t="shared" si="12" ref="J39:J51">H39/0.7</f>
        <v>71.8476368670203</v>
      </c>
      <c r="K39" s="10">
        <f aca="true" t="shared" si="13" ref="K39:K51">I39/0.7</f>
        <v>75.50470148594412</v>
      </c>
    </row>
    <row r="40" spans="1:11" ht="12.75">
      <c r="A40" s="13">
        <f t="shared" si="6"/>
        <v>2450</v>
      </c>
      <c r="B40" s="73">
        <f t="shared" si="8"/>
        <v>63.59474554764012</v>
      </c>
      <c r="C40" s="78">
        <f t="shared" si="8"/>
        <v>66.83173571228802</v>
      </c>
      <c r="D40" s="98">
        <f t="shared" si="10"/>
        <v>90.84963649662875</v>
      </c>
      <c r="E40" s="10">
        <f t="shared" si="11"/>
        <v>95.47390816041147</v>
      </c>
      <c r="F40" s="11"/>
      <c r="G40" s="12">
        <f t="shared" si="7"/>
        <v>2450</v>
      </c>
      <c r="H40" s="82">
        <f t="shared" si="9"/>
        <v>51.341123844558254</v>
      </c>
      <c r="I40" s="85">
        <f t="shared" si="9"/>
        <v>53.95440127016423</v>
      </c>
      <c r="J40" s="98">
        <f t="shared" si="12"/>
        <v>73.34446263508322</v>
      </c>
      <c r="K40" s="10">
        <f t="shared" si="13"/>
        <v>77.07771610023462</v>
      </c>
    </row>
    <row r="41" spans="1:11" ht="12.75">
      <c r="A41" s="13">
        <f t="shared" si="6"/>
        <v>2500</v>
      </c>
      <c r="B41" s="73">
        <f t="shared" si="8"/>
        <v>64.89259749759196</v>
      </c>
      <c r="C41" s="78">
        <f t="shared" si="8"/>
        <v>68.19564868600818</v>
      </c>
      <c r="D41" s="98">
        <f t="shared" si="10"/>
        <v>92.70371071084567</v>
      </c>
      <c r="E41" s="10">
        <f t="shared" si="11"/>
        <v>97.42235526572598</v>
      </c>
      <c r="F41" s="11"/>
      <c r="G41" s="12">
        <f t="shared" si="7"/>
        <v>2500</v>
      </c>
      <c r="H41" s="82">
        <f t="shared" si="9"/>
        <v>52.388901882202305</v>
      </c>
      <c r="I41" s="85">
        <f t="shared" si="9"/>
        <v>55.05551150016758</v>
      </c>
      <c r="J41" s="98">
        <f t="shared" si="12"/>
        <v>74.84128840314615</v>
      </c>
      <c r="K41" s="10">
        <f t="shared" si="13"/>
        <v>78.65073071452512</v>
      </c>
    </row>
    <row r="42" spans="1:11" ht="12.75">
      <c r="A42" s="13">
        <f t="shared" si="6"/>
        <v>2550</v>
      </c>
      <c r="B42" s="73">
        <f t="shared" si="8"/>
        <v>66.1904494475438</v>
      </c>
      <c r="C42" s="78">
        <f t="shared" si="8"/>
        <v>69.55956165972835</v>
      </c>
      <c r="D42" s="98">
        <f t="shared" si="10"/>
        <v>94.55778492506258</v>
      </c>
      <c r="E42" s="10">
        <f t="shared" si="11"/>
        <v>99.3708023710405</v>
      </c>
      <c r="F42" s="11"/>
      <c r="G42" s="12">
        <f t="shared" si="7"/>
        <v>2550</v>
      </c>
      <c r="H42" s="82">
        <f t="shared" si="9"/>
        <v>53.43667991984635</v>
      </c>
      <c r="I42" s="85">
        <f t="shared" si="9"/>
        <v>56.15662173017093</v>
      </c>
      <c r="J42" s="98">
        <f t="shared" si="12"/>
        <v>76.33811417120907</v>
      </c>
      <c r="K42" s="10">
        <f t="shared" si="13"/>
        <v>80.22374532881562</v>
      </c>
    </row>
    <row r="43" spans="1:11" ht="12.75">
      <c r="A43" s="13">
        <f t="shared" si="6"/>
        <v>2600</v>
      </c>
      <c r="B43" s="73">
        <f t="shared" si="8"/>
        <v>67.48830139749565</v>
      </c>
      <c r="C43" s="78">
        <f t="shared" si="8"/>
        <v>70.9234746334485</v>
      </c>
      <c r="D43" s="98">
        <f t="shared" si="10"/>
        <v>96.4118591392795</v>
      </c>
      <c r="E43" s="10">
        <f t="shared" si="11"/>
        <v>101.31924947635501</v>
      </c>
      <c r="F43" s="11"/>
      <c r="G43" s="12">
        <f t="shared" si="7"/>
        <v>2600</v>
      </c>
      <c r="H43" s="82">
        <f t="shared" si="9"/>
        <v>54.48445795749039</v>
      </c>
      <c r="I43" s="85">
        <f t="shared" si="9"/>
        <v>57.25773196017429</v>
      </c>
      <c r="J43" s="98">
        <f t="shared" si="12"/>
        <v>77.83493993927199</v>
      </c>
      <c r="K43" s="10">
        <f t="shared" si="13"/>
        <v>81.79675994310614</v>
      </c>
    </row>
    <row r="44" spans="1:11" ht="12.75">
      <c r="A44" s="13">
        <f aca="true" t="shared" si="14" ref="A44:A51">A43+50</f>
        <v>2650</v>
      </c>
      <c r="B44" s="73">
        <f t="shared" si="8"/>
        <v>68.78615334744748</v>
      </c>
      <c r="C44" s="78">
        <f t="shared" si="8"/>
        <v>72.28738760716867</v>
      </c>
      <c r="D44" s="98">
        <f t="shared" si="10"/>
        <v>98.26593335349641</v>
      </c>
      <c r="E44" s="10">
        <f t="shared" si="11"/>
        <v>103.26769658166953</v>
      </c>
      <c r="F44" s="11"/>
      <c r="G44" s="12">
        <f aca="true" t="shared" si="15" ref="G44:G51">G43+50</f>
        <v>2650</v>
      </c>
      <c r="H44" s="82">
        <f t="shared" si="9"/>
        <v>55.532235995134435</v>
      </c>
      <c r="I44" s="85">
        <f t="shared" si="9"/>
        <v>58.35884219017764</v>
      </c>
      <c r="J44" s="98">
        <f t="shared" si="12"/>
        <v>79.33176570733491</v>
      </c>
      <c r="K44" s="10">
        <f t="shared" si="13"/>
        <v>83.36977455739664</v>
      </c>
    </row>
    <row r="45" spans="1:11" ht="12.75">
      <c r="A45" s="13">
        <f t="shared" si="14"/>
        <v>2700</v>
      </c>
      <c r="B45" s="73">
        <f t="shared" si="8"/>
        <v>70.08400529739933</v>
      </c>
      <c r="C45" s="78">
        <f t="shared" si="8"/>
        <v>73.65130058088883</v>
      </c>
      <c r="D45" s="98">
        <f t="shared" si="10"/>
        <v>100.12000756771333</v>
      </c>
      <c r="E45" s="10">
        <f t="shared" si="11"/>
        <v>105.21614368698405</v>
      </c>
      <c r="F45" s="11"/>
      <c r="G45" s="12">
        <f t="shared" si="15"/>
        <v>2700</v>
      </c>
      <c r="H45" s="82">
        <f t="shared" si="9"/>
        <v>56.580014032778486</v>
      </c>
      <c r="I45" s="85">
        <f t="shared" si="9"/>
        <v>59.45995242018099</v>
      </c>
      <c r="J45" s="98">
        <f t="shared" si="12"/>
        <v>80.82859147539784</v>
      </c>
      <c r="K45" s="10">
        <f t="shared" si="13"/>
        <v>84.94278917168714</v>
      </c>
    </row>
    <row r="46" spans="1:11" ht="12.75">
      <c r="A46" s="13">
        <f t="shared" si="14"/>
        <v>2750</v>
      </c>
      <c r="B46" s="73">
        <f t="shared" si="8"/>
        <v>71.38185724735116</v>
      </c>
      <c r="C46" s="78">
        <f t="shared" si="8"/>
        <v>75.015213554609</v>
      </c>
      <c r="D46" s="98">
        <f t="shared" si="10"/>
        <v>101.97408178193024</v>
      </c>
      <c r="E46" s="10">
        <f t="shared" si="11"/>
        <v>107.16459079229858</v>
      </c>
      <c r="F46" s="11"/>
      <c r="G46" s="12">
        <f t="shared" si="15"/>
        <v>2750</v>
      </c>
      <c r="H46" s="82">
        <f t="shared" si="9"/>
        <v>57.62779207042254</v>
      </c>
      <c r="I46" s="102">
        <f t="shared" si="9"/>
        <v>60.56106265018435</v>
      </c>
      <c r="J46" s="98">
        <f t="shared" si="12"/>
        <v>82.32541724346078</v>
      </c>
      <c r="K46" s="10">
        <f t="shared" si="13"/>
        <v>86.51580378597764</v>
      </c>
    </row>
    <row r="47" spans="1:11" ht="13.5" thickBot="1">
      <c r="A47" s="9">
        <f t="shared" si="14"/>
        <v>2800</v>
      </c>
      <c r="B47" s="81">
        <f aca="true" t="shared" si="16" ref="B47:C51">($A47*B$5*PI()*60)/(B$4*12*5280)</f>
        <v>72.67970919730301</v>
      </c>
      <c r="C47" s="96">
        <f t="shared" si="16"/>
        <v>76.37912652832917</v>
      </c>
      <c r="D47" s="99">
        <f t="shared" si="10"/>
        <v>103.82815599614716</v>
      </c>
      <c r="E47" s="6">
        <f t="shared" si="11"/>
        <v>109.1130378976131</v>
      </c>
      <c r="F47" s="7"/>
      <c r="G47" s="8">
        <f t="shared" si="15"/>
        <v>2800</v>
      </c>
      <c r="H47" s="88">
        <f aca="true" t="shared" si="17" ref="H47:I51">($A47*H$5*PI()*60)/(H$4*12*5280)</f>
        <v>58.67557010806658</v>
      </c>
      <c r="I47" s="103">
        <f t="shared" si="17"/>
        <v>61.6621728801877</v>
      </c>
      <c r="J47" s="99">
        <f t="shared" si="12"/>
        <v>83.8222430115237</v>
      </c>
      <c r="K47" s="6">
        <f t="shared" si="13"/>
        <v>88.08881840026814</v>
      </c>
    </row>
    <row r="48" spans="1:11" ht="12.75">
      <c r="A48" s="5">
        <f t="shared" si="14"/>
        <v>2850</v>
      </c>
      <c r="B48" s="73">
        <f t="shared" si="16"/>
        <v>73.97756114725485</v>
      </c>
      <c r="C48" s="74">
        <f t="shared" si="16"/>
        <v>77.74303950204931</v>
      </c>
      <c r="D48" s="40">
        <f t="shared" si="10"/>
        <v>105.68223021036407</v>
      </c>
      <c r="E48" s="4">
        <f t="shared" si="11"/>
        <v>111.0614850029276</v>
      </c>
      <c r="F48" s="3"/>
      <c r="G48" s="2">
        <f t="shared" si="15"/>
        <v>2850</v>
      </c>
      <c r="H48" s="82">
        <f t="shared" si="17"/>
        <v>59.723348145710624</v>
      </c>
      <c r="I48" s="89">
        <f t="shared" si="17"/>
        <v>62.76328311019104</v>
      </c>
      <c r="J48" s="40">
        <f t="shared" si="12"/>
        <v>85.31906877958662</v>
      </c>
      <c r="K48" s="1">
        <f t="shared" si="13"/>
        <v>89.66183301455864</v>
      </c>
    </row>
    <row r="49" spans="1:11" ht="12.75">
      <c r="A49" s="5">
        <f t="shared" si="14"/>
        <v>2900</v>
      </c>
      <c r="B49" s="73">
        <f t="shared" si="16"/>
        <v>75.27541309720668</v>
      </c>
      <c r="C49" s="74">
        <f t="shared" si="16"/>
        <v>79.10695247576949</v>
      </c>
      <c r="D49" s="40">
        <f t="shared" si="10"/>
        <v>107.53630442458098</v>
      </c>
      <c r="E49" s="4">
        <f t="shared" si="11"/>
        <v>113.00993210824214</v>
      </c>
      <c r="F49" s="3"/>
      <c r="G49" s="2">
        <f t="shared" si="15"/>
        <v>2900</v>
      </c>
      <c r="H49" s="90">
        <f t="shared" si="17"/>
        <v>60.77112618335467</v>
      </c>
      <c r="I49" s="89">
        <f t="shared" si="17"/>
        <v>63.8643933401944</v>
      </c>
      <c r="J49" s="40">
        <f t="shared" si="12"/>
        <v>86.81589454764953</v>
      </c>
      <c r="K49" s="1">
        <f t="shared" si="13"/>
        <v>91.23484762884914</v>
      </c>
    </row>
    <row r="50" spans="1:11" ht="12.75">
      <c r="A50" s="5">
        <f t="shared" si="14"/>
        <v>2950</v>
      </c>
      <c r="B50" s="73">
        <f t="shared" si="16"/>
        <v>76.57326504715853</v>
      </c>
      <c r="C50" s="74">
        <f t="shared" si="16"/>
        <v>80.47086544948965</v>
      </c>
      <c r="D50" s="40">
        <f t="shared" si="10"/>
        <v>109.3903786387979</v>
      </c>
      <c r="E50" s="4">
        <f t="shared" si="11"/>
        <v>114.95837921355665</v>
      </c>
      <c r="F50" s="3"/>
      <c r="G50" s="2">
        <f t="shared" si="15"/>
        <v>2950</v>
      </c>
      <c r="H50" s="82">
        <f t="shared" si="17"/>
        <v>61.818904220998725</v>
      </c>
      <c r="I50" s="89">
        <f t="shared" si="17"/>
        <v>64.96550357019775</v>
      </c>
      <c r="J50" s="40">
        <f t="shared" si="12"/>
        <v>88.31272031571247</v>
      </c>
      <c r="K50" s="1">
        <f t="shared" si="13"/>
        <v>92.80786224313965</v>
      </c>
    </row>
    <row r="51" spans="1:11" ht="12.75">
      <c r="A51" s="5">
        <f t="shared" si="14"/>
        <v>3000</v>
      </c>
      <c r="B51" s="73">
        <f t="shared" si="16"/>
        <v>77.87111699711036</v>
      </c>
      <c r="C51" s="74">
        <f t="shared" si="16"/>
        <v>81.83477842320983</v>
      </c>
      <c r="D51" s="40">
        <f t="shared" si="10"/>
        <v>111.2444528530148</v>
      </c>
      <c r="E51" s="4">
        <f t="shared" si="11"/>
        <v>116.90682631887118</v>
      </c>
      <c r="F51" s="3"/>
      <c r="G51" s="2">
        <f t="shared" si="15"/>
        <v>3000</v>
      </c>
      <c r="H51" s="82">
        <f t="shared" si="17"/>
        <v>62.86668225864277</v>
      </c>
      <c r="I51" s="89">
        <f t="shared" si="17"/>
        <v>66.06661380020111</v>
      </c>
      <c r="J51" s="40">
        <f t="shared" si="12"/>
        <v>89.80954608377539</v>
      </c>
      <c r="K51" s="1">
        <f t="shared" si="13"/>
        <v>94.38087685743017</v>
      </c>
    </row>
    <row r="52" spans="1:11" ht="12.75">
      <c r="A52" s="37">
        <v>3500</v>
      </c>
      <c r="B52" s="65">
        <v>90.84963649662875</v>
      </c>
      <c r="C52" s="66">
        <v>95.47390816041145</v>
      </c>
      <c r="D52" s="43">
        <v>129.78519499518393</v>
      </c>
      <c r="E52" s="36">
        <v>136.39129737201637</v>
      </c>
      <c r="F52" s="36"/>
      <c r="G52" s="37">
        <v>3500</v>
      </c>
      <c r="H52" s="91">
        <v>73.34446263508322</v>
      </c>
      <c r="I52" s="92">
        <v>77.07771610023462</v>
      </c>
      <c r="J52" s="43">
        <v>104.77780376440461</v>
      </c>
      <c r="K52" s="36">
        <v>110.11102300033518</v>
      </c>
    </row>
    <row r="53" spans="1:11" ht="12.75">
      <c r="A53" s="37">
        <v>4000</v>
      </c>
      <c r="B53" s="65">
        <v>103.82815599614715</v>
      </c>
      <c r="C53" s="66">
        <v>109.11303789761308</v>
      </c>
      <c r="D53" s="43">
        <v>148.32593713735307</v>
      </c>
      <c r="E53" s="36">
        <v>155.87576842516157</v>
      </c>
      <c r="F53" s="36"/>
      <c r="G53" s="37">
        <v>4000</v>
      </c>
      <c r="H53" s="91">
        <v>83.82224301152368</v>
      </c>
      <c r="I53" s="92">
        <v>88.08881840026814</v>
      </c>
      <c r="J53" s="43">
        <v>119.74606144503385</v>
      </c>
      <c r="K53" s="36">
        <v>125.84116914324021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clearview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2008-05-13T00:08:13Z</dcterms:created>
  <dcterms:modified xsi:type="dcterms:W3CDTF">2008-05-13T06:57:19Z</dcterms:modified>
  <cp:category/>
  <cp:version/>
  <cp:contentType/>
  <cp:contentStatus/>
</cp:coreProperties>
</file>